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06b55462ff66bda1/Andrew Thayer/Desktop/"/>
    </mc:Choice>
  </mc:AlternateContent>
  <xr:revisionPtr revIDLastSave="21" documentId="11_88567F5C5444E7A72A085DD77347FB0767F7CCCA" xr6:coauthVersionLast="47" xr6:coauthVersionMax="47" xr10:uidLastSave="{FA0AFF7B-20D4-43E0-B42B-5069B4D93853}"/>
  <bookViews>
    <workbookView xWindow="-110" yWindow="-110" windowWidth="19420" windowHeight="11500" xr2:uid="{00000000-000D-0000-FFFF-FFFF00000000}"/>
  </bookViews>
  <sheets>
    <sheet name="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G28" i="1"/>
  <c r="H27" i="1"/>
  <c r="G27" i="1"/>
  <c r="H26" i="1"/>
  <c r="G26" i="1"/>
  <c r="H25" i="1"/>
  <c r="G25" i="1"/>
  <c r="H24" i="1"/>
  <c r="G24" i="1"/>
  <c r="H15" i="1"/>
  <c r="H30" i="1" s="1"/>
  <c r="G15" i="1"/>
  <c r="G30" i="1" s="1"/>
  <c r="H13" i="1"/>
  <c r="G13" i="1"/>
  <c r="H12" i="1"/>
  <c r="G12" i="1"/>
  <c r="H11" i="1"/>
  <c r="G11" i="1"/>
  <c r="H10" i="1"/>
  <c r="G10" i="1"/>
</calcChain>
</file>

<file path=xl/sharedStrings.xml><?xml version="1.0" encoding="utf-8"?>
<sst xmlns="http://schemas.openxmlformats.org/spreadsheetml/2006/main" count="36" uniqueCount="23">
  <si>
    <t>Assessment Charge Calculator</t>
  </si>
  <si>
    <r>
      <rPr>
        <sz val="11"/>
        <color theme="1"/>
        <rFont val="Lora"/>
      </rPr>
      <t xml:space="preserve">In order to estimate your cost, please fill in the </t>
    </r>
    <r>
      <rPr>
        <sz val="11"/>
        <color rgb="FFFF9900"/>
        <rFont val="Lora"/>
      </rPr>
      <t xml:space="preserve">ORANGE </t>
    </r>
    <r>
      <rPr>
        <sz val="11"/>
        <color theme="1"/>
        <rFont val="Lora"/>
      </rPr>
      <t>cells with your plan coverage details. 
The estimated cost is likely to change based on your insurance's allowable amounts and the testing units required for your case. This is not a guarantee of your out-of-pocket cost.</t>
    </r>
  </si>
  <si>
    <t>Assessment Codes and Rates (without or before insurance)</t>
  </si>
  <si>
    <t>Code:</t>
  </si>
  <si>
    <t>Description</t>
  </si>
  <si>
    <t>Units typically billed</t>
  </si>
  <si>
    <t>Rate</t>
  </si>
  <si>
    <t>Estimated Charge</t>
  </si>
  <si>
    <t>Low end</t>
  </si>
  <si>
    <t>High end</t>
  </si>
  <si>
    <t>Clinical Interview</t>
  </si>
  <si>
    <t>Interpretation of Data, Report Writing, Feedback Session; first hour</t>
  </si>
  <si>
    <t>Same of 96132; additional hour</t>
  </si>
  <si>
    <t>Testing Session and scoring time; first half-hour</t>
  </si>
  <si>
    <t>Same as 96136; additional half-hour</t>
  </si>
  <si>
    <t>Total charge (without or before insurance payment):</t>
  </si>
  <si>
    <t>Insurance calculator</t>
  </si>
  <si>
    <t>Estimated Cost</t>
  </si>
  <si>
    <t>Deductible remaining:</t>
  </si>
  <si>
    <t>Code</t>
  </si>
  <si>
    <t>Insurance copay amount</t>
  </si>
  <si>
    <t>Insurance co-insurance percentage</t>
  </si>
  <si>
    <t>Estimated Patient Responsibility: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</si>
</sst>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0"/>
      <color rgb="FF000000"/>
      <name val="Arial"/>
      <scheme val="minor"/>
    </font>
    <font>
      <b/>
      <sz val="14"/>
      <color theme="1"/>
      <name val="Lora"/>
    </font>
    <font>
      <sz val="10"/>
      <name val="Arial"/>
    </font>
    <font>
      <sz val="11"/>
      <color theme="1"/>
      <name val="Lora"/>
    </font>
    <font>
      <sz val="10"/>
      <color theme="1"/>
      <name val="Lora"/>
    </font>
    <font>
      <b/>
      <sz val="12"/>
      <color theme="1"/>
      <name val="Lora"/>
    </font>
    <font>
      <b/>
      <sz val="10"/>
      <color theme="1"/>
      <name val="Lora"/>
    </font>
    <font>
      <sz val="10"/>
      <color theme="1"/>
      <name val="Arial"/>
      <scheme val="minor"/>
    </font>
    <font>
      <sz val="10"/>
      <color rgb="FF000000"/>
      <name val="Lora"/>
    </font>
    <font>
      <sz val="11"/>
      <color rgb="FFFF9900"/>
      <name val="Lora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9900"/>
        <bgColor rgb="FFFF9900"/>
      </patternFill>
    </fill>
    <fill>
      <patternFill patternType="solid">
        <fgColor rgb="FFD9EAD3"/>
        <bgColor rgb="FFD9EAD3"/>
      </patternFill>
    </fill>
  </fills>
  <borders count="1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2" borderId="16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6" xfId="0" applyFont="1" applyFill="1" applyBorder="1" applyAlignment="1">
      <alignment wrapText="1"/>
    </xf>
    <xf numFmtId="164" fontId="4" fillId="2" borderId="16" xfId="0" applyNumberFormat="1" applyFont="1" applyFill="1" applyBorder="1" applyAlignment="1">
      <alignment horizontal="center"/>
    </xf>
    <xf numFmtId="164" fontId="6" fillId="2" borderId="16" xfId="0" applyNumberFormat="1" applyFont="1" applyFill="1" applyBorder="1" applyAlignment="1">
      <alignment horizontal="center"/>
    </xf>
    <xf numFmtId="164" fontId="4" fillId="3" borderId="16" xfId="0" applyNumberFormat="1" applyFont="1" applyFill="1" applyBorder="1" applyAlignment="1">
      <alignment horizontal="center"/>
    </xf>
    <xf numFmtId="10" fontId="4" fillId="3" borderId="16" xfId="0" applyNumberFormat="1" applyFont="1" applyFill="1" applyBorder="1" applyAlignment="1">
      <alignment horizontal="center"/>
    </xf>
    <xf numFmtId="0" fontId="7" fillId="2" borderId="0" xfId="0" applyFont="1" applyFill="1"/>
    <xf numFmtId="0" fontId="4" fillId="4" borderId="16" xfId="0" applyFont="1" applyFill="1" applyBorder="1"/>
    <xf numFmtId="164" fontId="8" fillId="4" borderId="1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2" borderId="9" xfId="0" applyFont="1" applyFill="1" applyBorder="1" applyAlignment="1">
      <alignment horizontal="center" wrapText="1"/>
    </xf>
    <xf numFmtId="0" fontId="2" fillId="0" borderId="10" xfId="0" applyFont="1" applyBorder="1"/>
    <xf numFmtId="0" fontId="2" fillId="0" borderId="11" xfId="0" applyFont="1" applyBorder="1"/>
    <xf numFmtId="0" fontId="5" fillId="2" borderId="0" xfId="0" applyFont="1" applyFill="1"/>
    <xf numFmtId="0" fontId="6" fillId="2" borderId="12" xfId="0" applyFont="1" applyFill="1" applyBorder="1" applyAlignment="1">
      <alignment horizontal="center"/>
    </xf>
    <xf numFmtId="0" fontId="2" fillId="0" borderId="15" xfId="0" applyFont="1" applyBorder="1"/>
    <xf numFmtId="0" fontId="6" fillId="2" borderId="12" xfId="0" applyFont="1" applyFill="1" applyBorder="1"/>
    <xf numFmtId="0" fontId="6" fillId="2" borderId="9" xfId="0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0" borderId="14" xfId="0" applyFont="1" applyBorder="1"/>
    <xf numFmtId="0" fontId="2" fillId="0" borderId="17" xfId="0" applyFont="1" applyBorder="1"/>
    <xf numFmtId="0" fontId="2" fillId="0" borderId="18" xfId="0" applyFont="1" applyBorder="1"/>
    <xf numFmtId="0" fontId="6" fillId="2" borderId="12" xfId="0" applyFont="1" applyFill="1" applyBorder="1" applyAlignment="1">
      <alignment horizontal="center" wrapText="1"/>
    </xf>
    <xf numFmtId="0" fontId="7" fillId="2" borderId="0" xfId="0" applyFont="1" applyFill="1"/>
    <xf numFmtId="0" fontId="6" fillId="4" borderId="9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2" borderId="0" xfId="0" applyFont="1" applyFill="1"/>
    <xf numFmtId="164" fontId="4" fillId="3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31"/>
  <sheetViews>
    <sheetView showGridLines="0" tabSelected="1" topLeftCell="A13" workbookViewId="0">
      <selection activeCell="F27" sqref="F27"/>
    </sheetView>
  </sheetViews>
  <sheetFormatPr defaultColWidth="12.6328125" defaultRowHeight="15.75" customHeight="1" x14ac:dyDescent="0.25"/>
  <cols>
    <col min="1" max="1" width="13" customWidth="1"/>
    <col min="2" max="2" width="35.453125" customWidth="1"/>
    <col min="3" max="3" width="13" customWidth="1"/>
    <col min="4" max="4" width="9.26953125" customWidth="1"/>
  </cols>
  <sheetData>
    <row r="1" spans="1:8" ht="12.5" x14ac:dyDescent="0.25">
      <c r="A1" s="13" t="s">
        <v>0</v>
      </c>
      <c r="B1" s="14"/>
      <c r="C1" s="14"/>
      <c r="D1" s="14"/>
      <c r="E1" s="14"/>
      <c r="F1" s="14"/>
      <c r="G1" s="14"/>
      <c r="H1" s="15"/>
    </row>
    <row r="2" spans="1:8" ht="12.5" x14ac:dyDescent="0.25">
      <c r="A2" s="16"/>
      <c r="B2" s="17"/>
      <c r="C2" s="17"/>
      <c r="D2" s="17"/>
      <c r="E2" s="17"/>
      <c r="F2" s="17"/>
      <c r="G2" s="17"/>
      <c r="H2" s="18"/>
    </row>
    <row r="3" spans="1:8" ht="12.5" x14ac:dyDescent="0.25">
      <c r="A3" s="19"/>
      <c r="B3" s="20"/>
      <c r="C3" s="20"/>
      <c r="D3" s="20"/>
      <c r="E3" s="20"/>
      <c r="F3" s="20"/>
      <c r="G3" s="20"/>
      <c r="H3" s="21"/>
    </row>
    <row r="4" spans="1:8" ht="58" customHeight="1" x14ac:dyDescent="0.35">
      <c r="A4" s="22" t="s">
        <v>1</v>
      </c>
      <c r="B4" s="23"/>
      <c r="C4" s="23"/>
      <c r="D4" s="23"/>
      <c r="E4" s="23"/>
      <c r="F4" s="23"/>
      <c r="G4" s="23"/>
      <c r="H4" s="24"/>
    </row>
    <row r="5" spans="1:8" ht="15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8" ht="15.5" x14ac:dyDescent="0.35">
      <c r="A6" s="1"/>
      <c r="B6" s="25" t="s">
        <v>2</v>
      </c>
      <c r="C6" s="17"/>
      <c r="D6" s="17"/>
      <c r="E6" s="17"/>
      <c r="F6" s="17"/>
      <c r="G6" s="17"/>
      <c r="H6" s="17"/>
    </row>
    <row r="7" spans="1:8" ht="13" x14ac:dyDescent="0.3">
      <c r="A7" s="26" t="s">
        <v>3</v>
      </c>
      <c r="B7" s="28" t="s">
        <v>4</v>
      </c>
      <c r="C7" s="29" t="s">
        <v>5</v>
      </c>
      <c r="D7" s="24"/>
      <c r="E7" s="32" t="s">
        <v>6</v>
      </c>
      <c r="F7" s="33"/>
      <c r="G7" s="29" t="s">
        <v>7</v>
      </c>
      <c r="H7" s="24"/>
    </row>
    <row r="8" spans="1:8" ht="13" x14ac:dyDescent="0.3">
      <c r="A8" s="27"/>
      <c r="B8" s="27"/>
      <c r="C8" s="3" t="s">
        <v>8</v>
      </c>
      <c r="D8" s="3" t="s">
        <v>9</v>
      </c>
      <c r="E8" s="34"/>
      <c r="F8" s="35"/>
      <c r="G8" s="3" t="s">
        <v>8</v>
      </c>
      <c r="H8" s="3" t="s">
        <v>9</v>
      </c>
    </row>
    <row r="9" spans="1:8" ht="15.5" customHeight="1" x14ac:dyDescent="0.3">
      <c r="A9" s="4">
        <v>90791</v>
      </c>
      <c r="B9" s="5" t="s">
        <v>10</v>
      </c>
      <c r="C9" s="4">
        <v>1</v>
      </c>
      <c r="D9" s="4">
        <v>1</v>
      </c>
      <c r="E9" s="30">
        <v>220</v>
      </c>
      <c r="F9" s="24"/>
      <c r="G9" s="6">
        <v>220</v>
      </c>
      <c r="H9" s="6">
        <v>220</v>
      </c>
    </row>
    <row r="10" spans="1:8" ht="37.5" customHeight="1" x14ac:dyDescent="0.3">
      <c r="A10" s="4">
        <v>96132</v>
      </c>
      <c r="B10" s="5" t="s">
        <v>11</v>
      </c>
      <c r="C10" s="4">
        <v>1</v>
      </c>
      <c r="D10" s="4">
        <v>3</v>
      </c>
      <c r="E10" s="30">
        <v>200</v>
      </c>
      <c r="F10" s="24"/>
      <c r="G10" s="6">
        <f t="shared" ref="G10:G13" si="0">C10*E10</f>
        <v>200</v>
      </c>
      <c r="H10" s="6">
        <f t="shared" ref="H10:H13" si="1">D10*E10</f>
        <v>600</v>
      </c>
    </row>
    <row r="11" spans="1:8" ht="22" customHeight="1" x14ac:dyDescent="0.3">
      <c r="A11" s="4">
        <v>96133</v>
      </c>
      <c r="B11" s="5" t="s">
        <v>12</v>
      </c>
      <c r="C11" s="4">
        <v>5</v>
      </c>
      <c r="D11" s="4">
        <v>6</v>
      </c>
      <c r="E11" s="30">
        <v>200</v>
      </c>
      <c r="F11" s="24"/>
      <c r="G11" s="6">
        <f t="shared" si="0"/>
        <v>1000</v>
      </c>
      <c r="H11" s="6">
        <f t="shared" si="1"/>
        <v>1200</v>
      </c>
    </row>
    <row r="12" spans="1:8" ht="38.5" customHeight="1" x14ac:dyDescent="0.3">
      <c r="A12" s="4">
        <v>96136</v>
      </c>
      <c r="B12" s="5" t="s">
        <v>13</v>
      </c>
      <c r="C12" s="4">
        <v>1</v>
      </c>
      <c r="D12" s="4">
        <v>2</v>
      </c>
      <c r="E12" s="30">
        <v>100</v>
      </c>
      <c r="F12" s="24"/>
      <c r="G12" s="6">
        <f t="shared" si="0"/>
        <v>100</v>
      </c>
      <c r="H12" s="6">
        <f t="shared" si="1"/>
        <v>200</v>
      </c>
    </row>
    <row r="13" spans="1:8" ht="13" x14ac:dyDescent="0.3">
      <c r="A13" s="4">
        <v>96137</v>
      </c>
      <c r="B13" s="5" t="s">
        <v>14</v>
      </c>
      <c r="C13" s="4">
        <v>8</v>
      </c>
      <c r="D13" s="4">
        <v>10</v>
      </c>
      <c r="E13" s="30">
        <v>100</v>
      </c>
      <c r="F13" s="24"/>
      <c r="G13" s="6">
        <f t="shared" si="0"/>
        <v>800</v>
      </c>
      <c r="H13" s="6">
        <f t="shared" si="1"/>
        <v>1000</v>
      </c>
    </row>
    <row r="14" spans="1:8" ht="13" x14ac:dyDescent="0.3">
      <c r="A14" s="31"/>
      <c r="B14" s="31"/>
      <c r="C14" s="17"/>
      <c r="D14" s="17"/>
      <c r="E14" s="17"/>
      <c r="F14" s="17"/>
      <c r="G14" s="17"/>
      <c r="H14" s="17"/>
    </row>
    <row r="15" spans="1:8" ht="13" x14ac:dyDescent="0.3">
      <c r="A15" s="17"/>
      <c r="B15" s="29" t="s">
        <v>15</v>
      </c>
      <c r="C15" s="23"/>
      <c r="D15" s="23"/>
      <c r="E15" s="24"/>
      <c r="F15" s="3"/>
      <c r="G15" s="7">
        <f t="shared" ref="G15:H15" si="2">SUM(G9:G13)</f>
        <v>2320</v>
      </c>
      <c r="H15" s="7">
        <f t="shared" si="2"/>
        <v>3220</v>
      </c>
    </row>
    <row r="16" spans="1:8" ht="12.5" x14ac:dyDescent="0.25">
      <c r="A16" s="39"/>
      <c r="B16" s="17"/>
      <c r="C16" s="17"/>
      <c r="D16" s="17"/>
      <c r="E16" s="17"/>
      <c r="F16" s="17"/>
      <c r="G16" s="17"/>
      <c r="H16" s="17"/>
    </row>
    <row r="17" spans="1:8" ht="15.75" customHeight="1" x14ac:dyDescent="0.25">
      <c r="A17" s="17"/>
      <c r="B17" s="17"/>
      <c r="C17" s="17"/>
      <c r="D17" s="17"/>
      <c r="E17" s="17"/>
      <c r="F17" s="17"/>
      <c r="G17" s="17"/>
      <c r="H17" s="17"/>
    </row>
    <row r="18" spans="1:8" ht="15.5" x14ac:dyDescent="0.35">
      <c r="A18" s="31"/>
      <c r="B18" s="2" t="s">
        <v>16</v>
      </c>
      <c r="C18" s="40"/>
      <c r="D18" s="17"/>
      <c r="E18" s="17"/>
      <c r="F18" s="17"/>
      <c r="G18" s="17"/>
      <c r="H18" s="17"/>
    </row>
    <row r="19" spans="1:8" ht="13" x14ac:dyDescent="0.3">
      <c r="A19" s="17"/>
      <c r="B19" s="31"/>
      <c r="C19" s="17"/>
      <c r="D19" s="17"/>
      <c r="E19" s="17"/>
      <c r="F19" s="17"/>
      <c r="G19" s="29" t="s">
        <v>17</v>
      </c>
      <c r="H19" s="24"/>
    </row>
    <row r="20" spans="1:8" ht="13" x14ac:dyDescent="0.3">
      <c r="A20" s="17"/>
      <c r="B20" s="29" t="s">
        <v>18</v>
      </c>
      <c r="C20" s="23"/>
      <c r="D20" s="23"/>
      <c r="E20" s="24"/>
      <c r="F20" s="3"/>
      <c r="G20" s="41">
        <v>2000</v>
      </c>
      <c r="H20" s="24"/>
    </row>
    <row r="21" spans="1:8" ht="13" x14ac:dyDescent="0.3">
      <c r="A21" s="17"/>
      <c r="B21" s="31"/>
      <c r="C21" s="17"/>
      <c r="D21" s="17"/>
      <c r="E21" s="17"/>
      <c r="F21" s="17"/>
      <c r="G21" s="31"/>
      <c r="H21" s="17"/>
    </row>
    <row r="22" spans="1:8" ht="13" x14ac:dyDescent="0.3">
      <c r="A22" s="26" t="s">
        <v>19</v>
      </c>
      <c r="B22" s="28" t="s">
        <v>4</v>
      </c>
      <c r="C22" s="29" t="s">
        <v>5</v>
      </c>
      <c r="D22" s="24"/>
      <c r="E22" s="36" t="s">
        <v>20</v>
      </c>
      <c r="F22" s="36" t="s">
        <v>21</v>
      </c>
      <c r="G22" s="17"/>
      <c r="H22" s="17"/>
    </row>
    <row r="23" spans="1:8" ht="25.5" customHeight="1" x14ac:dyDescent="0.3">
      <c r="A23" s="27"/>
      <c r="B23" s="27"/>
      <c r="C23" s="3" t="s">
        <v>8</v>
      </c>
      <c r="D23" s="3" t="s">
        <v>9</v>
      </c>
      <c r="E23" s="27"/>
      <c r="F23" s="27"/>
      <c r="G23" s="3" t="s">
        <v>8</v>
      </c>
      <c r="H23" s="3" t="s">
        <v>9</v>
      </c>
    </row>
    <row r="24" spans="1:8" ht="13" x14ac:dyDescent="0.3">
      <c r="A24" s="4">
        <v>90791</v>
      </c>
      <c r="B24" s="5" t="s">
        <v>10</v>
      </c>
      <c r="C24" s="4">
        <v>1</v>
      </c>
      <c r="D24" s="4">
        <v>1</v>
      </c>
      <c r="E24" s="8">
        <v>30</v>
      </c>
      <c r="F24" s="9">
        <v>0.4</v>
      </c>
      <c r="G24" s="6">
        <f t="shared" ref="G24:H24" si="3">(C24*$E24)+(C24*($F24*($E9-$E24)))</f>
        <v>106</v>
      </c>
      <c r="H24" s="6">
        <f t="shared" si="3"/>
        <v>106</v>
      </c>
    </row>
    <row r="25" spans="1:8" ht="39" customHeight="1" x14ac:dyDescent="0.3">
      <c r="A25" s="4">
        <v>96132</v>
      </c>
      <c r="B25" s="5" t="s">
        <v>11</v>
      </c>
      <c r="C25" s="4">
        <v>1</v>
      </c>
      <c r="D25" s="4">
        <v>3</v>
      </c>
      <c r="E25" s="8">
        <v>30</v>
      </c>
      <c r="F25" s="9">
        <v>0.4</v>
      </c>
      <c r="G25" s="6">
        <f t="shared" ref="G25:H25" si="4">(C25*$E25)+(C25*($F25*($E10-$E25)))</f>
        <v>98</v>
      </c>
      <c r="H25" s="6">
        <f t="shared" si="4"/>
        <v>294</v>
      </c>
    </row>
    <row r="26" spans="1:8" ht="13" x14ac:dyDescent="0.3">
      <c r="A26" s="4">
        <v>96133</v>
      </c>
      <c r="B26" s="5" t="s">
        <v>12</v>
      </c>
      <c r="C26" s="4">
        <v>5</v>
      </c>
      <c r="D26" s="4">
        <v>6</v>
      </c>
      <c r="E26" s="8">
        <v>30</v>
      </c>
      <c r="F26" s="9">
        <v>0.4</v>
      </c>
      <c r="G26" s="6">
        <f t="shared" ref="G26:H26" si="5">(C26*$E26)+(C26*($F26*($E11-$E26)))</f>
        <v>490</v>
      </c>
      <c r="H26" s="6">
        <f t="shared" si="5"/>
        <v>588</v>
      </c>
    </row>
    <row r="27" spans="1:8" ht="45" customHeight="1" x14ac:dyDescent="0.3">
      <c r="A27" s="4">
        <v>96136</v>
      </c>
      <c r="B27" s="5" t="s">
        <v>13</v>
      </c>
      <c r="C27" s="4">
        <v>1</v>
      </c>
      <c r="D27" s="4">
        <v>2</v>
      </c>
      <c r="E27" s="8">
        <v>30</v>
      </c>
      <c r="F27" s="9">
        <v>0.4</v>
      </c>
      <c r="G27" s="6">
        <f t="shared" ref="G27:H27" si="6">(C27*$E27)+(C27*($F27*($E12-$E27)))</f>
        <v>58</v>
      </c>
      <c r="H27" s="6">
        <f t="shared" si="6"/>
        <v>116</v>
      </c>
    </row>
    <row r="28" spans="1:8" ht="28.5" customHeight="1" x14ac:dyDescent="0.3">
      <c r="A28" s="4">
        <v>96137</v>
      </c>
      <c r="B28" s="5" t="s">
        <v>14</v>
      </c>
      <c r="C28" s="4">
        <v>8</v>
      </c>
      <c r="D28" s="4">
        <v>10</v>
      </c>
      <c r="E28" s="8">
        <v>30</v>
      </c>
      <c r="F28" s="9">
        <v>0.4</v>
      </c>
      <c r="G28" s="6">
        <f t="shared" ref="G28:H28" si="7">(C28*$E28)+(C28*($F28*($E13-$E28)))</f>
        <v>464</v>
      </c>
      <c r="H28" s="6">
        <f t="shared" si="7"/>
        <v>580</v>
      </c>
    </row>
    <row r="29" spans="1:8" ht="12.5" x14ac:dyDescent="0.25">
      <c r="A29" s="37"/>
      <c r="B29" s="17"/>
      <c r="C29" s="17"/>
      <c r="D29" s="17"/>
      <c r="E29" s="17"/>
      <c r="F29" s="17"/>
      <c r="G29" s="17"/>
      <c r="H29" s="17"/>
    </row>
    <row r="30" spans="1:8" ht="13" x14ac:dyDescent="0.3">
      <c r="A30" s="10"/>
      <c r="B30" s="38" t="s">
        <v>22</v>
      </c>
      <c r="C30" s="23"/>
      <c r="D30" s="23"/>
      <c r="E30" s="24"/>
      <c r="F30" s="11"/>
      <c r="G30" s="12">
        <f t="shared" ref="G30:H30" si="8">IF(G20&gt;G15,G15,SUM(G20,G24:G28))</f>
        <v>3216</v>
      </c>
      <c r="H30" s="12">
        <f t="shared" si="8"/>
        <v>1684</v>
      </c>
    </row>
    <row r="31" spans="1:8" ht="15.75" customHeight="1" x14ac:dyDescent="0.25">
      <c r="B31" s="17"/>
      <c r="C31" s="17"/>
      <c r="D31" s="17"/>
      <c r="E31" s="17"/>
      <c r="F31" s="17"/>
      <c r="G31" s="17"/>
      <c r="H31" s="17"/>
    </row>
  </sheetData>
  <mergeCells count="34">
    <mergeCell ref="A29:H29"/>
    <mergeCell ref="B30:E30"/>
    <mergeCell ref="B31:H31"/>
    <mergeCell ref="B15:E15"/>
    <mergeCell ref="A16:H17"/>
    <mergeCell ref="C18:H18"/>
    <mergeCell ref="B19:F19"/>
    <mergeCell ref="G19:H19"/>
    <mergeCell ref="G20:H20"/>
    <mergeCell ref="G21:H22"/>
    <mergeCell ref="A14:A15"/>
    <mergeCell ref="B20:E20"/>
    <mergeCell ref="B21:F21"/>
    <mergeCell ref="A18:A21"/>
    <mergeCell ref="A22:A23"/>
    <mergeCell ref="B22:B23"/>
    <mergeCell ref="C22:D22"/>
    <mergeCell ref="E22:E23"/>
    <mergeCell ref="F22:F23"/>
    <mergeCell ref="E13:F13"/>
    <mergeCell ref="B14:H14"/>
    <mergeCell ref="E7:F8"/>
    <mergeCell ref="G7:H7"/>
    <mergeCell ref="E9:F9"/>
    <mergeCell ref="E10:F10"/>
    <mergeCell ref="E11:F11"/>
    <mergeCell ref="E12:F12"/>
    <mergeCell ref="A1:H3"/>
    <mergeCell ref="A4:H4"/>
    <mergeCell ref="A5:H5"/>
    <mergeCell ref="B6:H6"/>
    <mergeCell ref="A7:A8"/>
    <mergeCell ref="B7:B8"/>
    <mergeCell ref="C7:D7"/>
  </mergeCells>
  <printOptions horizontalCentered="1"/>
  <pageMargins left="0.7" right="0.7" top="0.75" bottom="0.75" header="0" footer="0"/>
  <pageSetup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Jordan Thayer</cp:lastModifiedBy>
  <dcterms:modified xsi:type="dcterms:W3CDTF">2025-06-14T00:57:34Z</dcterms:modified>
</cp:coreProperties>
</file>